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640"/>
  </bookViews>
  <sheets>
    <sheet name="Лист1" sheetId="1" r:id="rId1"/>
    <sheet name="XLR_NoRangeSheet" sheetId="2" state="veryHidden" r:id="rId2"/>
  </sheets>
  <definedNames>
    <definedName name="Query1">Лист1!$A$7:$AD$37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Лист1!$A$43:$P$45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37" i="1"/>
  <c r="N37" s="1"/>
  <c r="N38" s="1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D56" i="1"/>
  <c r="D55"/>
  <c r="D54"/>
</calcChain>
</file>

<file path=xl/sharedStrings.xml><?xml version="1.0" encoding="utf-8"?>
<sst xmlns="http://schemas.openxmlformats.org/spreadsheetml/2006/main" count="208" uniqueCount="157">
  <si>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</si>
  <si>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</si>
  <si>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</si>
  <si>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</si>
  <si>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</si>
  <si>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</si>
  <si>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</si>
  <si>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</si>
  <si>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</si>
  <si>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</si>
  <si>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</si>
  <si>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</si>
  <si>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</si>
  <si>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</si>
  <si>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</si>
  <si>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</si>
  <si>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</si>
  <si>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</si>
  <si>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</si>
  <si>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</si>
  <si>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</si>
  <si>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</si>
  <si>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</si>
  <si>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</si>
  <si>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</si>
  <si>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</si>
  <si>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</si>
  <si>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</si>
  <si>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</si>
  <si>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</si>
  <si>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</si>
  <si>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</si>
  <si>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</si>
  <si>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</si>
  <si>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</si>
  <si>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</si>
  <si>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</si>
  <si>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</si>
  <si>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капитального строительства (ОКС)</t>
  </si>
  <si>
    <t>Приложение 1.6</t>
  </si>
  <si>
    <t>28523</t>
  </si>
  <si>
    <t>ИЗОЛЕНТА КРАСНАЯ</t>
  </si>
  <si>
    <t>Лента изоляционная</t>
  </si>
  <si>
    <t>шт</t>
  </si>
  <si>
    <t xml:space="preserve">  кол-во: 20; г.Бирск, ул. Бурновская, д.10; Выдрин Ю.А. 89173483781;  кол-во: 500; г. Туймазы, ул. Гафурова, д.60; Николаичев А.П. 89018173670</t>
  </si>
  <si>
    <t>5420</t>
  </si>
  <si>
    <t>ИЗОЛЕНТА ПВХ</t>
  </si>
  <si>
    <t xml:space="preserve">  кол-во: 20; г.Бирск, ул. Бурновская, д.10; Выдрин Ю.А. 89173483781;  кол-во: 500; г. Туймазы, ул. Гафурова, д.60; Николаичев А.П. 89018173670;  кол-во: 642; г. Уфа, ул. Каспийская, д.14; Мухаметшина З.Р. 89018173671</t>
  </si>
  <si>
    <t>5325</t>
  </si>
  <si>
    <t>ИЗОЛЕНТА СИНЯЯ</t>
  </si>
  <si>
    <t xml:space="preserve">  кол-во: 500; г. Туймазы, ул. Гафурова, д.60; Николаичев А.П. 89018173670</t>
  </si>
  <si>
    <t>37254</t>
  </si>
  <si>
    <t>ЛЕНТА EVT</t>
  </si>
  <si>
    <t>Эластичная оберточная виниловая лента EVT применяется для армирования пластиковой емкости и создания компрессии, направленной внутрь сростка кабеля. 9 м</t>
  </si>
  <si>
    <t xml:space="preserve">  кол-во: 3; г. Стерлитамак, ул. Коммунистическая, д.30; Секварова С.В. 89656487022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</si>
  <si>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</si>
  <si>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</si>
  <si>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</si>
  <si>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 xml:space="preserve">  кол-во: 1700; г. Уфа, ул. Каспийская, д.14; Мухаметшина З.Р. 89018173671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</si>
  <si>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</si>
  <si>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</si>
  <si>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</si>
  <si>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 xml:space="preserve">  кол-во: 100; г. Туймазы, ул. Гафурова, д.60; Николаичев А.П. 89018173670;  кол-во: 100; г. Уфа, ул. Каспийская, д.14; Мухаметшина З.Р. 89018173671</t>
  </si>
  <si>
    <t>38518</t>
  </si>
  <si>
    <t>ЛЕНТА ЛВ-1 19*0,22*10,8М</t>
  </si>
  <si>
    <t>изоляционная лента типа ЛВ-1 19*0,22*10,8М</t>
  </si>
  <si>
    <t xml:space="preserve">  кол-во: 2331; г. Уфа, ул. Каспийская, д.14; Мухаметшина З.Р. 89018173671</t>
  </si>
  <si>
    <t>1182</t>
  </si>
  <si>
    <t>ЛЕНТА ТЕМФЛЕКС</t>
  </si>
  <si>
    <t>изоляционная лента типа ТЕМФЛЕКС</t>
  </si>
  <si>
    <t xml:space="preserve">  кол-во: 460; г. Уфа, ул. Каспийская, д.14; Мухаметшина З.Р. 89018173671</t>
  </si>
  <si>
    <t>36008</t>
  </si>
  <si>
    <t>МУФТА ТУМ-КС 10</t>
  </si>
  <si>
    <t>36021</t>
  </si>
  <si>
    <t>МУФТА ТУМ-КС 100</t>
  </si>
  <si>
    <t xml:space="preserve">  кол-во: 8; г. Белорецк, ул.Ленина, д.41; Кузнецов Д.Н. 89051808865;  кол-во: 4; г. Уфа, ул. Каспийская, д.14; Мухаметшина З.Р. 89018173671</t>
  </si>
  <si>
    <t>39194</t>
  </si>
  <si>
    <t>МУФТА ТУМ-КС 100/2</t>
  </si>
  <si>
    <t>36007</t>
  </si>
  <si>
    <t>МУФТА ТУМ-КС 20</t>
  </si>
  <si>
    <t>36004</t>
  </si>
  <si>
    <t>МУФТА ТУМ-КС 20/2</t>
  </si>
  <si>
    <t>36006</t>
  </si>
  <si>
    <t>МУФТА ТУМ-КС 30</t>
  </si>
  <si>
    <t>39192</t>
  </si>
  <si>
    <t>МУФТА ТУМ-КС 30/2</t>
  </si>
  <si>
    <t>39195</t>
  </si>
  <si>
    <t>МУФТА ТУМ-КС 30/3</t>
  </si>
  <si>
    <t xml:space="preserve">  кол-во: 2; г. Сибай, ул. Индустриальное шоссе, д.2; Устьянцева Л.А. 89279417186;  кол-во: 8; г. Уфа, ул. Каспийская, д.14; Мухаметшина З.Р. 89018173671</t>
  </si>
  <si>
    <t>36003</t>
  </si>
  <si>
    <t>МУФТА ТУМ-КС 50</t>
  </si>
  <si>
    <t>39193</t>
  </si>
  <si>
    <t>МУФТА ТУМ-КС 50/2</t>
  </si>
  <si>
    <t>39196</t>
  </si>
  <si>
    <t>МУФТА ТУМ-КС 50/3</t>
  </si>
  <si>
    <t xml:space="preserve">  кол-во: 1; г. Белорецк, ул.Ленина, д.41; Кузнецов Д.Н. 89051808865;  кол-во: 26; г.Бирск, ул. Бурновская, д.10; Выдрин Ю.А. 89173483781;  кол-во: 16; г. Уфа, ул. Каспийская, д.14; Мухаметшина З.Р. 89018173671</t>
  </si>
  <si>
    <t>36663</t>
  </si>
  <si>
    <t>МУФТА ТУМ-КС Р 100/2</t>
  </si>
  <si>
    <t>Муфта ремонтная разветвительная комплект 2</t>
  </si>
  <si>
    <t xml:space="preserve">  кол-во: 1; г. Стерлитамак, ул. Коммунистическая, д.30; Секварова С.В. 89656487022;  кол-во: 2; г. Уфа, ул. Каспийская, д.14; Мухаметшина З.Р. 89018173671</t>
  </si>
  <si>
    <t>36662</t>
  </si>
  <si>
    <t>МУФТА ТУМ-КС Р 100/3</t>
  </si>
  <si>
    <t>Комплекты для ремонта разветвительных муфт на кабелях ТПП, ТППэп, ТППэпЗ.</t>
  </si>
  <si>
    <t xml:space="preserve">  кол-во: 2; г. Уфа, ул. Каспийская, д.14; Мухаметшина З.Р. 89018173671</t>
  </si>
  <si>
    <t>39658</t>
  </si>
  <si>
    <t>ТРУБКА ССД ТУТ 19/5-1500</t>
  </si>
  <si>
    <t>м</t>
  </si>
  <si>
    <t xml:space="preserve">  кол-во: 300; г.Бирск, ул. Бурновская, д.10; Выдрин Ю.А. 89173483781;  кол-во: 67; г. Стерлитамак, ул. Коммунистическая, д.30; Секварова С.В. 89656487022;  кол-во: 920; г. Уфа, ул. Каспийская, д.14; Мухаметшина З.Р. 89018173671</t>
  </si>
  <si>
    <t>37754</t>
  </si>
  <si>
    <t>ТРУБКА ССД ТУТ 33/8-1500</t>
  </si>
  <si>
    <t xml:space="preserve">  кол-во: 130; г.Бирск, ул. Бурновская, д.10; Выдрин Ю.А. 89173483781;  кол-во: 43; г. Стерлитамак, ул. Коммунистическая, д.30; Секварова С.В. 89656487022</t>
  </si>
  <si>
    <t>37422</t>
  </si>
  <si>
    <t>ТРУБКА ТЕРМОУСАЖИВАЕМАЯ 10/5</t>
  </si>
  <si>
    <t>Используется для изоляции токопроводящих жил, при повреждении изоляции ТУ 2247-002-07622740-2004</t>
  </si>
  <si>
    <t xml:space="preserve">  кол-во: 100; г.Бирск, ул. Бурновская, д.10; Выдрин Ю.А. 89173483781</t>
  </si>
  <si>
    <t>40326</t>
  </si>
  <si>
    <t>МУФТА ТУМ-КС 200/2</t>
  </si>
  <si>
    <t xml:space="preserve">  кол-во: 1; г. Сибай, ул. Индустриальное шоссе, д.2; Устьянцева Л.А. 89279417186;  кол-во: 3; г. Уфа, ул. Каспийская, д.14; Мухаметшина З.Р. 89018173671</t>
  </si>
  <si>
    <t>16733</t>
  </si>
  <si>
    <t>ТРУБКА ТЕРМОУСАЖИВАЕМАЯ 40/20</t>
  </si>
  <si>
    <t>ПОГ.М</t>
  </si>
  <si>
    <t xml:space="preserve">  кол-во: 50; г.Бирск, ул. Бурновская, д.10; Выдрин Ю.А. 89173483781</t>
  </si>
  <si>
    <t>42227</t>
  </si>
  <si>
    <t>ТРУБКА ТЕРМОУСАЖИВАЕМАЯ 50/30</t>
  </si>
  <si>
    <t>ТУТнг по ТУ 2247-011-79523310-2006</t>
  </si>
  <si>
    <t>43114</t>
  </si>
  <si>
    <t>ИЗОЛЕНТА ПВХ ЖЕЛТАЯ</t>
  </si>
  <si>
    <t>лента изоляционная</t>
  </si>
  <si>
    <t>43115</t>
  </si>
  <si>
    <t>ИЗОЛЕНТА ПВХ БЕЛАЯ</t>
  </si>
  <si>
    <t xml:space="preserve">  кол-во: 20; г.Бирск, ул. Бурновская, д.10; Выдрин Ю.А. 89173483781;  кол-во: 500; г. Туймазы, ул. Гафурова, д.60; Николаичев А.П. 89018173670;  кол-во: 930; г. Уфа, ул. Каспийская, д.14; Мухаметшина З.Р. 89018173671</t>
  </si>
  <si>
    <t>43117</t>
  </si>
  <si>
    <t>ИЗОЛЕНТА ПВХ ЖЕЛТО-ЗЕЛЕНАЯ</t>
  </si>
  <si>
    <t>Муфта, содержит термоусаживаемую трубку или термоусаживаемую манжету (начиная с 400 до 1200)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гидрофообным составом . На все типы муфт должна быть представлена декларация  о соотвествии выполнения требований " Правил применения муфт для монтажа кабелей связи " (Приказ МИС  РФ №40  от 10.04.2006г), выданная Федеральным агенством связи. Наличие сертификато  по системе ССС.</t>
  </si>
  <si>
    <t xml:space="preserve">  кол-во: 35; г. Белорецк, ул.Ленина, д.41; Кузнецов Д.Н. 89051808865;  кол-во: 4; г.Бирск, ул. Бурновская, д.10; Выдрин Ю.А. 89173483781;  кол-во: 14; г. Мелеуз, ул. Воровского, д.2; Киреева В.Р. 89371692391;  кол-во: 14; с. Месягутово, ул. Коммунистичесская, д.24; Фазылов В.С. 89063756161;  кол-во: 24; г. Стерлитамак, ул. Коммунистическая, д.30; Секварова С.В. 89656487022;  кол-во: 20; г. Туймазы, ул. Гафурова, д.60; Николаичев А.П. 89018173670;  кол-во: 8; г. Уфа, ул. Каспийская, д.14; Мухаметшина З.Р.89018173671</t>
  </si>
  <si>
    <t xml:space="preserve">  кол-во: 1; г. Белорецк, ул.Ленина, д.41; Кузнецов Д.Н. 89051808865;  кол-во: 1; г. Мелеуз, ул. Воровского, д.2; Киреева В.Р. 89371692391;  кол-во: 4; г. Сибай, ул. Индустриальное шоссе, д.2; Устьянцева Л.А. 89279417186;  кол-во: 7; г. Туймазы, ул. Гафуррова, д.60; Николаичев А.П. 89018173670;  кол-во: 10; г. Уфа, ул. Каспийская, д.14; Мухаметшина З.Р. 89018173671</t>
  </si>
  <si>
    <t xml:space="preserve">  кол-во: 17; г. Белорецк, ул.Ленина, д.41; Кузнецов Д.Н. 89051808865;  кол-во: 4; г.Бирск, ул. Бурновская, д.10; Выдрин Ю.А. 89173483781;  кол-во: 13; г. Стерлитамак, ул. Коммунистическая, д.30; Секварова С.В. 89656487022;  кол-во: 9; г. Туймазы, ул. Гаффурова, д.60; Николаичев А.П. 89018173670;  кол-во: 2; г. Уфа, ул. Каспийская, д.14; Мухаметшина З.Р. 89018173671</t>
  </si>
  <si>
    <t xml:space="preserve">  кол-во: 18; г. Белорецк, ул.Ленина, д.41; Кузнецов Д.Н. 89051808865;  кол-во: 43; г.Бирск, ул. Бурновская, д.10; Выдрин Ю.А. 89173483781;  кол-во: 18; г. Мелеуз, ул. Воровского, д.2; Киреева В.Р. 89371692391;  кол-во: 18; г. Сибай, ул. Индустриальное шооссе, д.2; Устьянцева Л.А. 89279417186;  кол-во: 8; г. Стерлитамак, ул. Коммунистическая, д.30; Секварова С.В. 89656487022;  кол-во: 61; г. Туймазы, ул. Гафурова, д.60; Николаичев А.П. 89018173670;  кол-во: 46; г. Уфа, ул. Каспийская, д.14; Мухаметшина З.. 89018173671</t>
  </si>
  <si>
    <t xml:space="preserve">  кол-во: 14; г. Белорецк, ул.Ленина, д.41; Кузнецов Д.Н. 89051808865;  кол-во: 30; с. Месягутово, ул. Коммунистическая, д.24; Фазылов В.С. 89063756161;  кол-во: 8; г. Стерлитамак, ул. Коммунистическая, д.30; Секварова С.В. 89656487022;  кол-во: 9; г. Туйймазы, ул. Гафурова, д.60; Николаичев А.П. 89018173670</t>
  </si>
  <si>
    <t xml:space="preserve">  кол-во: 13; г. Белорецк, ул.Ленина, д.41; Кузнецов Д.Н. 89051808865;  кол-во: 40; г.Бирск, ул. Бурновская, д.10; Выдрин Ю.А. 89173483781;  кол-во: 12; г. Мелеуз, ул. Воровского, д.2; Киреева В.Р. 89371692391;  кол-во: 12; г. Сибай, ул. Индустриальное шооссе, д.2; Устьянцева Л.А. 89279417186;  кол-во: 8; г. Стерлитамак, ул. Коммунистическая, д.30; Секварова С.В. 89656487022;  кол-во: 43; г. Туймазы, ул. Гафурова, д.60; Николаичев А.П. 89018173670;  кол-во: 38; г. Уфа, ул. Каспийская, д.14; Мухаметшина З.. 89018173671</t>
  </si>
  <si>
    <t xml:space="preserve">  кол-во: 4; г. Белорецк, ул.Ленина, д.41; Кузнецов Д.Н. 89051808865;  кол-во: 8; с. Месягутово, ул. Коммунистическая, д.24; Фазылов В.С. 89063756161;  кол-во: 8; г. Туймазы, ул. Гафурова, д.60; Николаичев А.П. 89018173670;  кол-во: 6; г. Уфа, ул. Каспийсская, д.14; Мухаметшина З.Р. 89018173671</t>
  </si>
  <si>
    <t xml:space="preserve">  кол-во: 20; г. Белорецк, ул.Ленина, д.41; Кузнецов Д.Н. 89051808865;  кол-во: 3; г. Мелеуз, ул. Воровского, д.2; Киреева В.Р. 89371692391;  кол-во: 15; г. Сибай, ул. Индустриальное шоссе, д.2; Устьянцева Л.А. 89279417186;  кол-во: 5; г. Стерлитамак, ул.. Коммунистическая, д.30; Секварова С.В. 89656487022;  кол-во: 32; г. Туймазы, ул. Гафурова, д.60; Николаичев А.П. 89018173670;  кол-во: 29; г. Уфа, ул. Каспийская,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</si>
  <si>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</si>
  <si>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</si>
  <si>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слой.Термоусаживаемая трубка с коэффициентом усадки 2:1.Внутренний диаметр до уусадки 40 мм.,внутренний диаметр посе усадки 20 мм.Технические характеристики  ТУТ-40/20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- 90-120°С.Температурнй диапазон 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</t>
  </si>
  <si>
    <t>Приложение 1.1</t>
  </si>
  <si>
    <t>Предельная сумма лота составляет:   861682,81  руб. с НДС.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</si>
  <si>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</si>
  <si>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Паспорт  изделия</t>
  </si>
  <si>
    <t>2 Сертификаты качества</t>
  </si>
  <si>
    <t>3 Гарантийные обязательства - 12 месяцев</t>
  </si>
  <si>
    <t>не менее 12 месяцев</t>
  </si>
  <si>
    <t>не менее 25 лет</t>
  </si>
  <si>
    <t>Мухамадеев Алексей Викторович тел. /347/ 221-55-87, 8-917-342-21-83 эл.почта: muhamadeevav@mail.ru</t>
  </si>
  <si>
    <t>Исмагилов Р.А. тел. /347/ 221-56-53, 8-901-817-37-77 эл. почта: r.ismagilov@bashtel.ru</t>
  </si>
  <si>
    <t>1 кв. до 20 февраля 2015; 2 кв. до 20 мая 2015; 3 кв. до 20 августа 2015;  4 кв. до 20 октября 2015.</t>
  </si>
  <si>
    <t>1    Заполняется в случае отличия наименования продукции, предлагаемой участником,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</si>
</sst>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56"/>
  <sheetViews>
    <sheetView tabSelected="1" topLeftCell="A40" workbookViewId="0">
      <selection activeCell="E56" sqref="E56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145</v>
      </c>
    </row>
    <row r="2" spans="1:30">
      <c r="B2" s="38" t="s">
        <v>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30">
      <c r="B3" t="s">
        <v>25</v>
      </c>
      <c r="C3" s="11" t="s">
        <v>32</v>
      </c>
      <c r="D3" s="24"/>
      <c r="E3" s="23"/>
      <c r="G3" s="23"/>
      <c r="O3" s="20"/>
      <c r="P3" s="3"/>
    </row>
    <row r="4" spans="1:30" s="12" customFormat="1" ht="15" customHeight="1">
      <c r="B4" s="39" t="s">
        <v>0</v>
      </c>
      <c r="C4" s="42" t="s">
        <v>28</v>
      </c>
      <c r="D4" s="39" t="s">
        <v>14</v>
      </c>
      <c r="E4" s="39" t="s">
        <v>1</v>
      </c>
      <c r="F4" s="39" t="s">
        <v>13</v>
      </c>
      <c r="G4" s="41" t="s">
        <v>15</v>
      </c>
      <c r="H4" s="41"/>
      <c r="I4" s="41"/>
      <c r="J4" s="41"/>
      <c r="K4" s="41"/>
      <c r="L4" s="50" t="s">
        <v>21</v>
      </c>
      <c r="M4" s="48" t="s">
        <v>22</v>
      </c>
      <c r="N4" s="40" t="s">
        <v>24</v>
      </c>
      <c r="O4" s="39" t="s">
        <v>2</v>
      </c>
      <c r="P4" s="13"/>
    </row>
    <row r="5" spans="1:30" s="14" customFormat="1" ht="64.5" customHeight="1">
      <c r="B5" s="39"/>
      <c r="C5" s="43"/>
      <c r="D5" s="39"/>
      <c r="E5" s="39"/>
      <c r="F5" s="39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51"/>
      <c r="M5" s="49"/>
      <c r="N5" s="40"/>
      <c r="O5" s="39"/>
    </row>
    <row r="6" spans="1:30" s="12" customFormat="1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135">
      <c r="A7" s="11"/>
      <c r="B7" s="6">
        <f t="shared" ref="B7:B36" si="0">ROW()-6</f>
        <v>1</v>
      </c>
      <c r="C7" s="6" t="s">
        <v>40</v>
      </c>
      <c r="D7" s="1" t="s">
        <v>41</v>
      </c>
      <c r="E7" s="1" t="s">
        <v>42</v>
      </c>
      <c r="F7" s="4" t="s">
        <v>43</v>
      </c>
      <c r="G7" s="25">
        <v>270</v>
      </c>
      <c r="H7" s="25">
        <v>250</v>
      </c>
      <c r="I7" s="25">
        <v>0</v>
      </c>
      <c r="J7" s="25">
        <v>0</v>
      </c>
      <c r="K7" s="25">
        <v>520</v>
      </c>
      <c r="L7" s="5">
        <v>20</v>
      </c>
      <c r="M7" s="5">
        <v>10400</v>
      </c>
      <c r="N7" s="5"/>
      <c r="O7" s="1" t="s">
        <v>44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195">
      <c r="A8" s="11"/>
      <c r="B8" s="6">
        <f t="shared" si="0"/>
        <v>2</v>
      </c>
      <c r="C8" s="6" t="s">
        <v>45</v>
      </c>
      <c r="D8" s="1" t="s">
        <v>46</v>
      </c>
      <c r="E8" s="1" t="s">
        <v>42</v>
      </c>
      <c r="F8" s="4" t="s">
        <v>43</v>
      </c>
      <c r="G8" s="25">
        <v>532</v>
      </c>
      <c r="H8" s="25">
        <v>370</v>
      </c>
      <c r="I8" s="25">
        <v>110</v>
      </c>
      <c r="J8" s="25">
        <v>150</v>
      </c>
      <c r="K8" s="25">
        <v>1162</v>
      </c>
      <c r="L8" s="5">
        <v>20</v>
      </c>
      <c r="M8" s="5">
        <v>23240</v>
      </c>
      <c r="N8" s="5"/>
      <c r="O8" s="1" t="s">
        <v>47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75">
      <c r="B9" s="6">
        <f t="shared" si="0"/>
        <v>3</v>
      </c>
      <c r="C9" s="6" t="s">
        <v>48</v>
      </c>
      <c r="D9" s="1" t="s">
        <v>49</v>
      </c>
      <c r="E9" s="1" t="s">
        <v>42</v>
      </c>
      <c r="F9" s="4" t="s">
        <v>43</v>
      </c>
      <c r="G9" s="25">
        <v>250</v>
      </c>
      <c r="H9" s="25">
        <v>250</v>
      </c>
      <c r="I9" s="25">
        <v>0</v>
      </c>
      <c r="J9" s="25">
        <v>0</v>
      </c>
      <c r="K9" s="25">
        <v>500</v>
      </c>
      <c r="L9" s="5">
        <v>20</v>
      </c>
      <c r="M9" s="5">
        <v>10000</v>
      </c>
      <c r="N9" s="5"/>
      <c r="O9" s="1" t="s">
        <v>50</v>
      </c>
    </row>
    <row r="10" spans="1:30" s="11" customFormat="1" ht="105">
      <c r="B10" s="6">
        <f t="shared" si="0"/>
        <v>4</v>
      </c>
      <c r="C10" s="6" t="s">
        <v>51</v>
      </c>
      <c r="D10" s="1" t="s">
        <v>52</v>
      </c>
      <c r="E10" s="1" t="s">
        <v>53</v>
      </c>
      <c r="F10" s="4" t="s">
        <v>43</v>
      </c>
      <c r="G10" s="25">
        <v>0</v>
      </c>
      <c r="H10" s="25">
        <v>3</v>
      </c>
      <c r="I10" s="25">
        <v>0</v>
      </c>
      <c r="J10" s="25">
        <v>0</v>
      </c>
      <c r="K10" s="25">
        <v>3</v>
      </c>
      <c r="L10" s="5">
        <v>90.68</v>
      </c>
      <c r="M10" s="5">
        <v>272.04000000000002</v>
      </c>
      <c r="N10" s="5"/>
      <c r="O10" s="1" t="s">
        <v>54</v>
      </c>
    </row>
    <row r="11" spans="1:30" ht="120">
      <c r="A11" s="11"/>
      <c r="B11" s="6">
        <f t="shared" si="0"/>
        <v>5</v>
      </c>
      <c r="C11" s="6" t="s">
        <v>55</v>
      </c>
      <c r="D11" s="1" t="s">
        <v>56</v>
      </c>
      <c r="E11" s="1" t="s">
        <v>57</v>
      </c>
      <c r="F11" s="4" t="s">
        <v>43</v>
      </c>
      <c r="G11" s="25">
        <v>400</v>
      </c>
      <c r="H11" s="25">
        <v>400</v>
      </c>
      <c r="I11" s="25">
        <v>400</v>
      </c>
      <c r="J11" s="25">
        <v>500</v>
      </c>
      <c r="K11" s="25">
        <v>1700</v>
      </c>
      <c r="L11" s="5">
        <v>155.6</v>
      </c>
      <c r="M11" s="5">
        <v>264520</v>
      </c>
      <c r="N11" s="5"/>
      <c r="O11" s="1" t="s">
        <v>58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135">
      <c r="A12" s="11"/>
      <c r="B12" s="6">
        <f t="shared" si="0"/>
        <v>6</v>
      </c>
      <c r="C12" s="6" t="s">
        <v>59</v>
      </c>
      <c r="D12" s="1" t="s">
        <v>60</v>
      </c>
      <c r="E12" s="1" t="s">
        <v>61</v>
      </c>
      <c r="F12" s="4" t="s">
        <v>43</v>
      </c>
      <c r="G12" s="25">
        <v>100</v>
      </c>
      <c r="H12" s="25">
        <v>100</v>
      </c>
      <c r="I12" s="25">
        <v>0</v>
      </c>
      <c r="J12" s="25">
        <v>0</v>
      </c>
      <c r="K12" s="25">
        <v>200</v>
      </c>
      <c r="L12" s="5">
        <v>70</v>
      </c>
      <c r="M12" s="5">
        <v>14000</v>
      </c>
      <c r="N12" s="5"/>
      <c r="O12" s="1" t="s">
        <v>62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75">
      <c r="A13" s="11"/>
      <c r="B13" s="6">
        <f t="shared" si="0"/>
        <v>7</v>
      </c>
      <c r="C13" s="6" t="s">
        <v>63</v>
      </c>
      <c r="D13" s="1" t="s">
        <v>64</v>
      </c>
      <c r="E13" s="1" t="s">
        <v>65</v>
      </c>
      <c r="F13" s="4" t="s">
        <v>43</v>
      </c>
      <c r="G13" s="25">
        <v>650</v>
      </c>
      <c r="H13" s="25">
        <v>500</v>
      </c>
      <c r="I13" s="25">
        <v>540</v>
      </c>
      <c r="J13" s="25">
        <v>641</v>
      </c>
      <c r="K13" s="25">
        <v>2331</v>
      </c>
      <c r="L13" s="5">
        <v>30</v>
      </c>
      <c r="M13" s="5">
        <v>69930</v>
      </c>
      <c r="N13" s="5"/>
      <c r="O13" s="1" t="s">
        <v>66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 ht="75">
      <c r="A14" s="11"/>
      <c r="B14" s="6">
        <f t="shared" si="0"/>
        <v>8</v>
      </c>
      <c r="C14" s="6" t="s">
        <v>67</v>
      </c>
      <c r="D14" s="1" t="s">
        <v>68</v>
      </c>
      <c r="E14" s="1" t="s">
        <v>69</v>
      </c>
      <c r="F14" s="4" t="s">
        <v>43</v>
      </c>
      <c r="G14" s="25">
        <v>135</v>
      </c>
      <c r="H14" s="25">
        <v>100</v>
      </c>
      <c r="I14" s="25">
        <v>100</v>
      </c>
      <c r="J14" s="25">
        <v>125</v>
      </c>
      <c r="K14" s="25">
        <v>460</v>
      </c>
      <c r="L14" s="5">
        <v>18.14</v>
      </c>
      <c r="M14" s="5">
        <v>8344.4</v>
      </c>
      <c r="N14" s="5"/>
      <c r="O14" s="1" t="s">
        <v>70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 ht="409.5">
      <c r="A15" s="11"/>
      <c r="B15" s="6">
        <f t="shared" si="0"/>
        <v>9</v>
      </c>
      <c r="C15" s="6" t="s">
        <v>71</v>
      </c>
      <c r="D15" s="1" t="s">
        <v>72</v>
      </c>
      <c r="E15" s="1" t="s">
        <v>133</v>
      </c>
      <c r="F15" s="4" t="s">
        <v>43</v>
      </c>
      <c r="G15" s="25">
        <v>5</v>
      </c>
      <c r="H15" s="25">
        <v>102</v>
      </c>
      <c r="I15" s="25">
        <v>12</v>
      </c>
      <c r="J15" s="25">
        <v>0</v>
      </c>
      <c r="K15" s="25">
        <v>119</v>
      </c>
      <c r="L15" s="5">
        <v>110</v>
      </c>
      <c r="M15" s="5">
        <v>13090</v>
      </c>
      <c r="N15" s="5"/>
      <c r="O15" s="1" t="s">
        <v>134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AD15" s="11"/>
    </row>
    <row r="16" spans="1:30" s="11" customFormat="1" ht="345">
      <c r="B16" s="6">
        <f t="shared" si="0"/>
        <v>10</v>
      </c>
      <c r="C16" s="6" t="s">
        <v>73</v>
      </c>
      <c r="D16" s="1" t="s">
        <v>74</v>
      </c>
      <c r="E16" s="1" t="s">
        <v>133</v>
      </c>
      <c r="F16" s="4" t="s">
        <v>43</v>
      </c>
      <c r="G16" s="25">
        <v>4</v>
      </c>
      <c r="H16" s="25">
        <v>8</v>
      </c>
      <c r="I16" s="25">
        <v>0</v>
      </c>
      <c r="J16" s="25">
        <v>0</v>
      </c>
      <c r="K16" s="25">
        <v>12</v>
      </c>
      <c r="L16" s="5">
        <v>310</v>
      </c>
      <c r="M16" s="5">
        <v>3720</v>
      </c>
      <c r="N16" s="5"/>
      <c r="O16" s="1" t="s">
        <v>75</v>
      </c>
    </row>
    <row r="17" spans="1:30" s="11" customFormat="1" ht="345">
      <c r="B17" s="6">
        <f t="shared" si="0"/>
        <v>11</v>
      </c>
      <c r="C17" s="6" t="s">
        <v>76</v>
      </c>
      <c r="D17" s="1" t="s">
        <v>77</v>
      </c>
      <c r="E17" s="1" t="s">
        <v>133</v>
      </c>
      <c r="F17" s="4" t="s">
        <v>43</v>
      </c>
      <c r="G17" s="25">
        <v>0</v>
      </c>
      <c r="H17" s="25">
        <v>21</v>
      </c>
      <c r="I17" s="25">
        <v>2</v>
      </c>
      <c r="J17" s="25">
        <v>0</v>
      </c>
      <c r="K17" s="25">
        <v>23</v>
      </c>
      <c r="L17" s="5">
        <v>370</v>
      </c>
      <c r="M17" s="5">
        <v>8510</v>
      </c>
      <c r="N17" s="5"/>
      <c r="O17" s="1" t="s">
        <v>135</v>
      </c>
    </row>
    <row r="18" spans="1:30" ht="345">
      <c r="A18" s="11"/>
      <c r="B18" s="6">
        <f t="shared" si="0"/>
        <v>12</v>
      </c>
      <c r="C18" s="6" t="s">
        <v>78</v>
      </c>
      <c r="D18" s="1" t="s">
        <v>79</v>
      </c>
      <c r="E18" s="1" t="s">
        <v>133</v>
      </c>
      <c r="F18" s="4" t="s">
        <v>43</v>
      </c>
      <c r="G18" s="25">
        <v>3</v>
      </c>
      <c r="H18" s="25">
        <v>36</v>
      </c>
      <c r="I18" s="25">
        <v>6</v>
      </c>
      <c r="J18" s="25">
        <v>0</v>
      </c>
      <c r="K18" s="25">
        <v>45</v>
      </c>
      <c r="L18" s="5">
        <v>140</v>
      </c>
      <c r="M18" s="5">
        <v>6300</v>
      </c>
      <c r="N18" s="5"/>
      <c r="O18" s="1" t="s">
        <v>136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AD18" s="11"/>
    </row>
    <row r="19" spans="1:30" ht="409.5">
      <c r="A19" s="11"/>
      <c r="B19" s="6">
        <f t="shared" si="0"/>
        <v>13</v>
      </c>
      <c r="C19" s="6" t="s">
        <v>80</v>
      </c>
      <c r="D19" s="1" t="s">
        <v>81</v>
      </c>
      <c r="E19" s="1" t="s">
        <v>133</v>
      </c>
      <c r="F19" s="4" t="s">
        <v>43</v>
      </c>
      <c r="G19" s="25">
        <v>12</v>
      </c>
      <c r="H19" s="25">
        <v>177</v>
      </c>
      <c r="I19" s="25">
        <v>23</v>
      </c>
      <c r="J19" s="25">
        <v>0</v>
      </c>
      <c r="K19" s="25">
        <v>212</v>
      </c>
      <c r="L19" s="5">
        <v>200</v>
      </c>
      <c r="M19" s="5">
        <v>42400</v>
      </c>
      <c r="N19" s="5"/>
      <c r="O19" s="1" t="s">
        <v>137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AD19" s="11"/>
    </row>
    <row r="20" spans="1:30" s="11" customFormat="1" ht="345">
      <c r="B20" s="6">
        <f t="shared" si="0"/>
        <v>14</v>
      </c>
      <c r="C20" s="6" t="s">
        <v>82</v>
      </c>
      <c r="D20" s="1" t="s">
        <v>83</v>
      </c>
      <c r="E20" s="1" t="s">
        <v>133</v>
      </c>
      <c r="F20" s="4" t="s">
        <v>43</v>
      </c>
      <c r="G20" s="25">
        <v>2</v>
      </c>
      <c r="H20" s="25">
        <v>49</v>
      </c>
      <c r="I20" s="25">
        <v>10</v>
      </c>
      <c r="J20" s="25">
        <v>0</v>
      </c>
      <c r="K20" s="25">
        <v>61</v>
      </c>
      <c r="L20" s="5">
        <v>160</v>
      </c>
      <c r="M20" s="5">
        <v>9760</v>
      </c>
      <c r="N20" s="5"/>
      <c r="O20" s="1" t="s">
        <v>138</v>
      </c>
    </row>
    <row r="21" spans="1:30" ht="409.5">
      <c r="A21" s="11"/>
      <c r="B21" s="6">
        <f t="shared" si="0"/>
        <v>15</v>
      </c>
      <c r="C21" s="6" t="s">
        <v>84</v>
      </c>
      <c r="D21" s="1" t="s">
        <v>85</v>
      </c>
      <c r="E21" s="1" t="s">
        <v>133</v>
      </c>
      <c r="F21" s="4" t="s">
        <v>43</v>
      </c>
      <c r="G21" s="25">
        <v>10</v>
      </c>
      <c r="H21" s="25">
        <v>141</v>
      </c>
      <c r="I21" s="25">
        <v>15</v>
      </c>
      <c r="J21" s="25">
        <v>0</v>
      </c>
      <c r="K21" s="25">
        <v>166</v>
      </c>
      <c r="L21" s="5">
        <v>250</v>
      </c>
      <c r="M21" s="5">
        <v>41500</v>
      </c>
      <c r="N21" s="5"/>
      <c r="O21" s="1" t="s">
        <v>139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AD21" s="11"/>
    </row>
    <row r="22" spans="1:30" s="11" customFormat="1" ht="345">
      <c r="B22" s="6">
        <f t="shared" si="0"/>
        <v>16</v>
      </c>
      <c r="C22" s="6" t="s">
        <v>86</v>
      </c>
      <c r="D22" s="1" t="s">
        <v>87</v>
      </c>
      <c r="E22" s="1" t="s">
        <v>133</v>
      </c>
      <c r="F22" s="4" t="s">
        <v>43</v>
      </c>
      <c r="G22" s="25">
        <v>0</v>
      </c>
      <c r="H22" s="25">
        <v>10</v>
      </c>
      <c r="I22" s="25">
        <v>0</v>
      </c>
      <c r="J22" s="25">
        <v>0</v>
      </c>
      <c r="K22" s="25">
        <v>10</v>
      </c>
      <c r="L22" s="5">
        <v>270</v>
      </c>
      <c r="M22" s="5">
        <v>2700</v>
      </c>
      <c r="N22" s="5"/>
      <c r="O22" s="1" t="s">
        <v>88</v>
      </c>
    </row>
    <row r="23" spans="1:30" ht="345">
      <c r="A23" s="11"/>
      <c r="B23" s="6">
        <f t="shared" si="0"/>
        <v>17</v>
      </c>
      <c r="C23" s="6" t="s">
        <v>89</v>
      </c>
      <c r="D23" s="1" t="s">
        <v>90</v>
      </c>
      <c r="E23" s="1" t="s">
        <v>133</v>
      </c>
      <c r="F23" s="4" t="s">
        <v>43</v>
      </c>
      <c r="G23" s="25">
        <v>1</v>
      </c>
      <c r="H23" s="25">
        <v>15</v>
      </c>
      <c r="I23" s="25">
        <v>10</v>
      </c>
      <c r="J23" s="25">
        <v>0</v>
      </c>
      <c r="K23" s="25">
        <v>26</v>
      </c>
      <c r="L23" s="5">
        <v>200</v>
      </c>
      <c r="M23" s="5">
        <v>5200</v>
      </c>
      <c r="N23" s="5"/>
      <c r="O23" s="1" t="s">
        <v>140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AD23" s="11"/>
    </row>
    <row r="24" spans="1:30" ht="409.5">
      <c r="A24" s="11"/>
      <c r="B24" s="6">
        <f t="shared" si="0"/>
        <v>18</v>
      </c>
      <c r="C24" s="6" t="s">
        <v>91</v>
      </c>
      <c r="D24" s="1" t="s">
        <v>92</v>
      </c>
      <c r="E24" s="1" t="s">
        <v>133</v>
      </c>
      <c r="F24" s="4" t="s">
        <v>43</v>
      </c>
      <c r="G24" s="25">
        <v>1</v>
      </c>
      <c r="H24" s="25">
        <v>93</v>
      </c>
      <c r="I24" s="25">
        <v>10</v>
      </c>
      <c r="J24" s="25">
        <v>0</v>
      </c>
      <c r="K24" s="25">
        <v>104</v>
      </c>
      <c r="L24" s="5">
        <v>250</v>
      </c>
      <c r="M24" s="5">
        <v>26000</v>
      </c>
      <c r="N24" s="5"/>
      <c r="O24" s="1" t="s">
        <v>141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AD24" s="11"/>
    </row>
    <row r="25" spans="1:30" ht="345">
      <c r="A25" s="11"/>
      <c r="B25" s="6">
        <f t="shared" si="0"/>
        <v>19</v>
      </c>
      <c r="C25" s="6" t="s">
        <v>93</v>
      </c>
      <c r="D25" s="1" t="s">
        <v>94</v>
      </c>
      <c r="E25" s="1" t="s">
        <v>133</v>
      </c>
      <c r="F25" s="4" t="s">
        <v>43</v>
      </c>
      <c r="G25" s="25">
        <v>1</v>
      </c>
      <c r="H25" s="25">
        <v>42</v>
      </c>
      <c r="I25" s="25">
        <v>0</v>
      </c>
      <c r="J25" s="25">
        <v>0</v>
      </c>
      <c r="K25" s="25">
        <v>43</v>
      </c>
      <c r="L25" s="5">
        <v>300</v>
      </c>
      <c r="M25" s="5">
        <v>12900</v>
      </c>
      <c r="N25" s="5"/>
      <c r="O25" s="1" t="s">
        <v>95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AD25" s="11"/>
    </row>
    <row r="26" spans="1:30" ht="150">
      <c r="A26" s="11"/>
      <c r="B26" s="6">
        <f t="shared" si="0"/>
        <v>20</v>
      </c>
      <c r="C26" s="6" t="s">
        <v>96</v>
      </c>
      <c r="D26" s="1" t="s">
        <v>97</v>
      </c>
      <c r="E26" s="1" t="s">
        <v>98</v>
      </c>
      <c r="F26" s="4" t="s">
        <v>43</v>
      </c>
      <c r="G26" s="25">
        <v>0</v>
      </c>
      <c r="H26" s="25">
        <v>3</v>
      </c>
      <c r="I26" s="25">
        <v>0</v>
      </c>
      <c r="J26" s="25">
        <v>0</v>
      </c>
      <c r="K26" s="25">
        <v>3</v>
      </c>
      <c r="L26" s="5">
        <v>630</v>
      </c>
      <c r="M26" s="5">
        <v>1890</v>
      </c>
      <c r="N26" s="5"/>
      <c r="O26" s="1" t="s">
        <v>99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AD26" s="11"/>
    </row>
    <row r="27" spans="1:30" ht="75">
      <c r="A27" s="11"/>
      <c r="B27" s="6">
        <f t="shared" si="0"/>
        <v>21</v>
      </c>
      <c r="C27" s="6" t="s">
        <v>100</v>
      </c>
      <c r="D27" s="1" t="s">
        <v>101</v>
      </c>
      <c r="E27" s="1" t="s">
        <v>102</v>
      </c>
      <c r="F27" s="4" t="s">
        <v>43</v>
      </c>
      <c r="G27" s="25">
        <v>0</v>
      </c>
      <c r="H27" s="25">
        <v>2</v>
      </c>
      <c r="I27" s="25">
        <v>0</v>
      </c>
      <c r="J27" s="25">
        <v>0</v>
      </c>
      <c r="K27" s="25">
        <v>2</v>
      </c>
      <c r="L27" s="5">
        <v>320</v>
      </c>
      <c r="M27" s="5">
        <v>640</v>
      </c>
      <c r="N27" s="5"/>
      <c r="O27" s="1" t="s">
        <v>103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AD27" s="11"/>
    </row>
    <row r="28" spans="1:30" ht="409.5">
      <c r="A28" s="11"/>
      <c r="B28" s="6">
        <f t="shared" si="0"/>
        <v>22</v>
      </c>
      <c r="C28" s="6" t="s">
        <v>104</v>
      </c>
      <c r="D28" s="1" t="s">
        <v>105</v>
      </c>
      <c r="E28" s="1" t="s">
        <v>142</v>
      </c>
      <c r="F28" s="4" t="s">
        <v>106</v>
      </c>
      <c r="G28" s="25">
        <v>260</v>
      </c>
      <c r="H28" s="25">
        <v>207</v>
      </c>
      <c r="I28" s="25">
        <v>620</v>
      </c>
      <c r="J28" s="25">
        <v>200</v>
      </c>
      <c r="K28" s="25">
        <v>1287</v>
      </c>
      <c r="L28" s="5">
        <v>67.099999999999994</v>
      </c>
      <c r="M28" s="5">
        <v>86357.7</v>
      </c>
      <c r="N28" s="5"/>
      <c r="O28" s="1" t="s">
        <v>107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AD28" s="11"/>
    </row>
    <row r="29" spans="1:30" ht="409.5">
      <c r="A29" s="11"/>
      <c r="B29" s="6">
        <f t="shared" si="0"/>
        <v>23</v>
      </c>
      <c r="C29" s="6" t="s">
        <v>108</v>
      </c>
      <c r="D29" s="1" t="s">
        <v>109</v>
      </c>
      <c r="E29" s="1" t="s">
        <v>143</v>
      </c>
      <c r="F29" s="4" t="s">
        <v>106</v>
      </c>
      <c r="G29" s="25">
        <v>60</v>
      </c>
      <c r="H29" s="25">
        <v>76</v>
      </c>
      <c r="I29" s="25">
        <v>37</v>
      </c>
      <c r="J29" s="25">
        <v>0</v>
      </c>
      <c r="K29" s="25">
        <v>173</v>
      </c>
      <c r="L29" s="5">
        <v>81.61</v>
      </c>
      <c r="M29" s="5">
        <v>14118.53</v>
      </c>
      <c r="N29" s="5"/>
      <c r="O29" s="1" t="s">
        <v>110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AD29" s="11"/>
    </row>
    <row r="30" spans="1:30" ht="75">
      <c r="A30" s="11"/>
      <c r="B30" s="6">
        <f t="shared" si="0"/>
        <v>24</v>
      </c>
      <c r="C30" s="6" t="s">
        <v>111</v>
      </c>
      <c r="D30" s="1" t="s">
        <v>112</v>
      </c>
      <c r="E30" s="1" t="s">
        <v>113</v>
      </c>
      <c r="F30" s="4" t="s">
        <v>106</v>
      </c>
      <c r="G30" s="25">
        <v>20</v>
      </c>
      <c r="H30" s="25">
        <v>80</v>
      </c>
      <c r="I30" s="25">
        <v>0</v>
      </c>
      <c r="J30" s="25">
        <v>0</v>
      </c>
      <c r="K30" s="25">
        <v>100</v>
      </c>
      <c r="L30" s="5">
        <v>9.6300000000000008</v>
      </c>
      <c r="M30" s="5">
        <v>963</v>
      </c>
      <c r="N30" s="5"/>
      <c r="O30" s="1" t="s">
        <v>114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AD30" s="11"/>
    </row>
    <row r="31" spans="1:30" ht="345">
      <c r="A31" s="11"/>
      <c r="B31" s="6">
        <f t="shared" si="0"/>
        <v>25</v>
      </c>
      <c r="C31" s="6" t="s">
        <v>115</v>
      </c>
      <c r="D31" s="1" t="s">
        <v>116</v>
      </c>
      <c r="E31" s="1" t="s">
        <v>133</v>
      </c>
      <c r="F31" s="4" t="s">
        <v>43</v>
      </c>
      <c r="G31" s="25">
        <v>1</v>
      </c>
      <c r="H31" s="25">
        <v>3</v>
      </c>
      <c r="I31" s="25">
        <v>0</v>
      </c>
      <c r="J31" s="25">
        <v>0</v>
      </c>
      <c r="K31" s="25">
        <v>4</v>
      </c>
      <c r="L31" s="5">
        <v>600</v>
      </c>
      <c r="M31" s="5">
        <v>2400</v>
      </c>
      <c r="N31" s="5"/>
      <c r="O31" s="1" t="s">
        <v>117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AD31" s="11"/>
    </row>
    <row r="32" spans="1:30" ht="409.5">
      <c r="A32" s="11"/>
      <c r="B32" s="6">
        <f t="shared" si="0"/>
        <v>26</v>
      </c>
      <c r="C32" s="6" t="s">
        <v>118</v>
      </c>
      <c r="D32" s="1" t="s">
        <v>119</v>
      </c>
      <c r="E32" s="1" t="s">
        <v>144</v>
      </c>
      <c r="F32" s="4" t="s">
        <v>120</v>
      </c>
      <c r="G32" s="25">
        <v>20</v>
      </c>
      <c r="H32" s="25">
        <v>30</v>
      </c>
      <c r="I32" s="25">
        <v>0</v>
      </c>
      <c r="J32" s="25">
        <v>0</v>
      </c>
      <c r="K32" s="25">
        <v>50</v>
      </c>
      <c r="L32" s="5">
        <v>12.84</v>
      </c>
      <c r="M32" s="5">
        <v>642</v>
      </c>
      <c r="N32" s="5"/>
      <c r="O32" s="1" t="s">
        <v>121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AD32" s="11"/>
    </row>
    <row r="33" spans="1:30" ht="75">
      <c r="A33" s="11"/>
      <c r="B33" s="6">
        <f t="shared" si="0"/>
        <v>27</v>
      </c>
      <c r="C33" s="6" t="s">
        <v>122</v>
      </c>
      <c r="D33" s="1" t="s">
        <v>123</v>
      </c>
      <c r="E33" s="1" t="s">
        <v>124</v>
      </c>
      <c r="F33" s="4" t="s">
        <v>120</v>
      </c>
      <c r="G33" s="25">
        <v>20</v>
      </c>
      <c r="H33" s="25">
        <v>30</v>
      </c>
      <c r="I33" s="25">
        <v>0</v>
      </c>
      <c r="J33" s="25">
        <v>0</v>
      </c>
      <c r="K33" s="25">
        <v>50</v>
      </c>
      <c r="L33" s="5">
        <v>12.84</v>
      </c>
      <c r="M33" s="5">
        <v>642</v>
      </c>
      <c r="N33" s="5"/>
      <c r="O33" s="1" t="s">
        <v>121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AD33" s="11"/>
    </row>
    <row r="34" spans="1:30" ht="135">
      <c r="A34" s="11"/>
      <c r="B34" s="6">
        <f t="shared" si="0"/>
        <v>28</v>
      </c>
      <c r="C34" s="6" t="s">
        <v>125</v>
      </c>
      <c r="D34" s="1" t="s">
        <v>126</v>
      </c>
      <c r="E34" s="1" t="s">
        <v>127</v>
      </c>
      <c r="F34" s="4" t="s">
        <v>43</v>
      </c>
      <c r="G34" s="25">
        <v>270</v>
      </c>
      <c r="H34" s="25">
        <v>250</v>
      </c>
      <c r="I34" s="25">
        <v>0</v>
      </c>
      <c r="J34" s="25">
        <v>0</v>
      </c>
      <c r="K34" s="25">
        <v>520</v>
      </c>
      <c r="L34" s="5">
        <v>20</v>
      </c>
      <c r="M34" s="5">
        <v>10400</v>
      </c>
      <c r="N34" s="5"/>
      <c r="O34" s="1" t="s">
        <v>44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AD34" s="11"/>
    </row>
    <row r="35" spans="1:30" ht="195">
      <c r="A35" s="11"/>
      <c r="B35" s="6">
        <f t="shared" si="0"/>
        <v>29</v>
      </c>
      <c r="C35" s="6" t="s">
        <v>128</v>
      </c>
      <c r="D35" s="1" t="s">
        <v>129</v>
      </c>
      <c r="E35" s="1" t="s">
        <v>127</v>
      </c>
      <c r="F35" s="4" t="s">
        <v>43</v>
      </c>
      <c r="G35" s="25">
        <v>490</v>
      </c>
      <c r="H35" s="25">
        <v>500</v>
      </c>
      <c r="I35" s="25">
        <v>220</v>
      </c>
      <c r="J35" s="25">
        <v>240</v>
      </c>
      <c r="K35" s="25">
        <v>1450</v>
      </c>
      <c r="L35" s="5">
        <v>20</v>
      </c>
      <c r="M35" s="5">
        <v>29000</v>
      </c>
      <c r="N35" s="5"/>
      <c r="O35" s="1" t="s">
        <v>130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AD35" s="11"/>
    </row>
    <row r="36" spans="1:30" ht="135">
      <c r="A36" s="11"/>
      <c r="B36" s="6">
        <f t="shared" si="0"/>
        <v>30</v>
      </c>
      <c r="C36" s="6" t="s">
        <v>131</v>
      </c>
      <c r="D36" s="1" t="s">
        <v>132</v>
      </c>
      <c r="E36" s="1" t="s">
        <v>127</v>
      </c>
      <c r="F36" s="4" t="s">
        <v>43</v>
      </c>
      <c r="G36" s="25">
        <v>270</v>
      </c>
      <c r="H36" s="25">
        <v>250</v>
      </c>
      <c r="I36" s="25">
        <v>0</v>
      </c>
      <c r="J36" s="25">
        <v>0</v>
      </c>
      <c r="K36" s="25">
        <v>520</v>
      </c>
      <c r="L36" s="5">
        <v>20</v>
      </c>
      <c r="M36" s="5">
        <v>10400</v>
      </c>
      <c r="N36" s="5"/>
      <c r="O36" s="1" t="s">
        <v>44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AD36" s="11"/>
    </row>
    <row r="37" spans="1:30">
      <c r="A37" s="11"/>
      <c r="B37" s="17"/>
      <c r="C37" s="19"/>
      <c r="D37" s="18"/>
      <c r="E37" s="18"/>
      <c r="F37" s="19"/>
      <c r="G37" s="19"/>
      <c r="H37" s="19"/>
      <c r="I37" s="19"/>
      <c r="J37" s="19"/>
      <c r="K37" s="19"/>
      <c r="L37" s="21"/>
      <c r="M37" s="22">
        <f>SUM($M$7:$M$36)</f>
        <v>730239.66999999993</v>
      </c>
      <c r="N37" s="22">
        <f>M37*1.18</f>
        <v>861682.81059999985</v>
      </c>
      <c r="O37" s="1"/>
      <c r="P37" s="11"/>
      <c r="Q37" s="11"/>
      <c r="R37" s="11"/>
      <c r="S37" s="11"/>
      <c r="T37" s="11"/>
      <c r="U37" s="11"/>
      <c r="V37" s="11"/>
      <c r="W37" s="11"/>
      <c r="X37" s="11"/>
      <c r="Y37" s="11"/>
      <c r="AD37" s="11"/>
    </row>
    <row r="38" spans="1:30">
      <c r="A38" s="11"/>
      <c r="B38" s="16"/>
      <c r="C38" s="16"/>
      <c r="D38" s="2"/>
      <c r="E38" s="2"/>
      <c r="F38" s="16"/>
      <c r="G38" s="16"/>
      <c r="H38" s="16"/>
      <c r="I38" s="16"/>
      <c r="J38" s="16"/>
      <c r="K38" s="16"/>
      <c r="L38" s="16"/>
      <c r="M38" s="16" t="s">
        <v>23</v>
      </c>
      <c r="N38" s="31">
        <f>N37-M37</f>
        <v>131443.14059999993</v>
      </c>
      <c r="O38" s="1"/>
      <c r="P38" s="11"/>
      <c r="Q38" s="11"/>
      <c r="R38" s="11"/>
      <c r="S38" s="11"/>
      <c r="T38" s="11"/>
      <c r="U38" s="11"/>
      <c r="V38" s="11"/>
      <c r="W38" s="11"/>
      <c r="X38" s="11"/>
      <c r="Y38" s="11"/>
      <c r="AD38" s="11"/>
    </row>
    <row r="39" spans="1:30">
      <c r="A39" s="11"/>
      <c r="B39" s="44" t="s">
        <v>146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11"/>
      <c r="Q39" s="11"/>
      <c r="R39" s="11"/>
      <c r="S39" s="11"/>
      <c r="T39" s="11"/>
      <c r="U39" s="11"/>
      <c r="V39" s="11"/>
      <c r="W39" s="11"/>
      <c r="X39" s="11"/>
      <c r="Y39" s="11"/>
      <c r="AD39" s="11"/>
    </row>
    <row r="40" spans="1:30">
      <c r="B40" s="44" t="s">
        <v>3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spans="1:30" s="11" customFormat="1">
      <c r="B41" s="35" t="s">
        <v>4</v>
      </c>
      <c r="C41" s="36"/>
      <c r="D41" s="37"/>
      <c r="E41" s="32" t="s">
        <v>155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4"/>
    </row>
    <row r="42" spans="1:30" s="11" customFormat="1" ht="32.1" customHeight="1">
      <c r="B42" s="35" t="s">
        <v>5</v>
      </c>
      <c r="C42" s="36"/>
      <c r="D42" s="37"/>
      <c r="E42" s="45" t="s">
        <v>147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7"/>
      <c r="Q42" s="2"/>
      <c r="R42" s="2"/>
      <c r="S42" s="2"/>
      <c r="T42" s="2"/>
      <c r="U42" s="2"/>
      <c r="V42" s="2"/>
    </row>
    <row r="43" spans="1:30" s="11" customFormat="1" ht="15" customHeight="1">
      <c r="B43" s="35" t="s">
        <v>6</v>
      </c>
      <c r="C43" s="36"/>
      <c r="D43" s="37"/>
      <c r="E43" s="32" t="s">
        <v>148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30" s="11" customFormat="1" ht="15" customHeight="1">
      <c r="B44" s="35"/>
      <c r="C44" s="36"/>
      <c r="D44" s="37"/>
      <c r="E44" s="32" t="s">
        <v>149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</row>
    <row r="45" spans="1:30" s="11" customFormat="1" ht="15" customHeight="1">
      <c r="B45" s="35"/>
      <c r="C45" s="36"/>
      <c r="D45" s="37"/>
      <c r="E45" s="32" t="s">
        <v>150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</row>
    <row r="46" spans="1:30" s="11" customFormat="1">
      <c r="B46" s="35" t="s">
        <v>26</v>
      </c>
      <c r="C46" s="36"/>
      <c r="D46" s="37"/>
      <c r="E46" s="32" t="s">
        <v>151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</row>
    <row r="47" spans="1:30" s="11" customFormat="1">
      <c r="B47" s="35" t="s">
        <v>27</v>
      </c>
      <c r="C47" s="36"/>
      <c r="D47" s="37"/>
      <c r="E47" s="32" t="s">
        <v>152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4"/>
    </row>
    <row r="48" spans="1:30" s="11" customFormat="1">
      <c r="B48" s="35" t="s">
        <v>7</v>
      </c>
      <c r="C48" s="36"/>
      <c r="D48" s="37"/>
      <c r="E48" s="32" t="s">
        <v>154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4"/>
    </row>
    <row r="49" spans="1:30" s="11" customFormat="1">
      <c r="B49" s="35" t="s">
        <v>8</v>
      </c>
      <c r="C49" s="36"/>
      <c r="D49" s="37"/>
      <c r="E49" s="32" t="s">
        <v>153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4"/>
    </row>
    <row r="50" spans="1:30">
      <c r="A50" s="11"/>
      <c r="B50" s="27"/>
      <c r="C50" s="27"/>
      <c r="D50" s="27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11"/>
    </row>
    <row r="51" spans="1:30">
      <c r="B51" s="11" t="s">
        <v>156</v>
      </c>
      <c r="Q51" s="11"/>
      <c r="R51" s="11"/>
      <c r="S51" s="11"/>
      <c r="T51" s="11"/>
      <c r="U51" s="11"/>
      <c r="V51" s="11"/>
      <c r="W51" s="11"/>
      <c r="X51" s="11"/>
      <c r="Y51" s="11"/>
      <c r="AD51" s="11"/>
    </row>
    <row r="52" spans="1:30">
      <c r="A52" s="11"/>
      <c r="B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1:30">
      <c r="B53" t="s">
        <v>10</v>
      </c>
    </row>
    <row r="54" spans="1:30">
      <c r="D54" s="3" t="str">
        <f>Query2_USERN</f>
        <v>Шушпанникова Елена Викторовна</v>
      </c>
    </row>
    <row r="55" spans="1:30">
      <c r="B55" t="s">
        <v>11</v>
      </c>
      <c r="D55" s="3" t="str">
        <f>Query2_USERT</f>
        <v>(347)221-57-56</v>
      </c>
    </row>
    <row r="56" spans="1:30">
      <c r="B56" t="s">
        <v>12</v>
      </c>
      <c r="D56" s="3" t="str">
        <f>Query2_USERE</f>
        <v/>
      </c>
    </row>
  </sheetData>
  <mergeCells count="31">
    <mergeCell ref="E47:P47"/>
    <mergeCell ref="E48:P48"/>
    <mergeCell ref="E49:P49"/>
    <mergeCell ref="B48:D48"/>
    <mergeCell ref="B49:D49"/>
    <mergeCell ref="B47:D47"/>
    <mergeCell ref="E44:P44"/>
    <mergeCell ref="M4:M5"/>
    <mergeCell ref="L4:L5"/>
    <mergeCell ref="B43:D43"/>
    <mergeCell ref="B45:D45"/>
    <mergeCell ref="B41:D41"/>
    <mergeCell ref="B40:O40"/>
    <mergeCell ref="B42:D42"/>
    <mergeCell ref="E45:P45"/>
    <mergeCell ref="E46:P46"/>
    <mergeCell ref="B46:D46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39:O39"/>
    <mergeCell ref="B44:D44"/>
    <mergeCell ref="E41:P41"/>
    <mergeCell ref="E42:P42"/>
    <mergeCell ref="E43:P43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29</v>
      </c>
      <c r="B5" t="e">
        <f>XLR_ERRNAME</f>
        <v>#NAME?</v>
      </c>
    </row>
    <row r="6" spans="1:19">
      <c r="A6" t="s">
        <v>30</v>
      </c>
      <c r="B6">
        <v>8048</v>
      </c>
      <c r="C6" s="30" t="s">
        <v>31</v>
      </c>
      <c r="D6">
        <v>4925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1655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2014-11-24T08:44:56Z</cp:lastPrinted>
  <dcterms:created xsi:type="dcterms:W3CDTF">2013-12-19T08:11:42Z</dcterms:created>
  <dcterms:modified xsi:type="dcterms:W3CDTF">2014-11-28T03:41:29Z</dcterms:modified>
</cp:coreProperties>
</file>